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全日本シニア予選\R6\"/>
    </mc:Choice>
  </mc:AlternateContent>
  <xr:revisionPtr revIDLastSave="0" documentId="13_ncr:1_{CF773F6B-A5CA-4CF3-A388-ACC1670356A1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３L記録" sheetId="4" state="hidden" r:id="rId1"/>
    <sheet name="４L記録" sheetId="7" state="hidden" r:id="rId2"/>
    <sheet name="タイムテーブル" sheetId="19" r:id="rId3"/>
  </sheets>
  <externalReferences>
    <externalReference r:id="rId4"/>
    <externalReference r:id="rId5"/>
  </externalReferences>
  <definedNames>
    <definedName name="_xlnm.Print_Area" localSheetId="2">タイムテーブル!$A$1:$I$24</definedName>
    <definedName name="種目名">[1]sys!#REF!</definedName>
    <definedName name="単女">[2]辞書!$B$11:$J$225</definedName>
    <definedName name="男子シングルス">[1]sys!#REF!</definedName>
    <definedName name="男子ダブルス２">[1]sys!#REF!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7" l="1"/>
  <c r="H18" i="7"/>
  <c r="E18" i="7"/>
  <c r="B18" i="7"/>
  <c r="L6" i="7" s="1"/>
  <c r="K17" i="7"/>
  <c r="I17" i="7"/>
  <c r="H17" i="7"/>
  <c r="F17" i="7"/>
  <c r="E17" i="7"/>
  <c r="C17" i="7"/>
  <c r="B17" i="7"/>
  <c r="L5" i="7" s="1"/>
  <c r="B16" i="7"/>
  <c r="L4" i="7" s="1"/>
  <c r="H15" i="7"/>
  <c r="E15" i="7"/>
  <c r="B15" i="7"/>
  <c r="I6" i="7" s="1"/>
  <c r="H14" i="7"/>
  <c r="F14" i="7"/>
  <c r="E14" i="7"/>
  <c r="C14" i="7"/>
  <c r="B14" i="7"/>
  <c r="I5" i="7" s="1"/>
  <c r="L13" i="7"/>
  <c r="B13" i="7"/>
  <c r="I4" i="7" s="1"/>
  <c r="E12" i="7"/>
  <c r="B12" i="7"/>
  <c r="F6" i="7" s="1"/>
  <c r="E11" i="7"/>
  <c r="C11" i="7"/>
  <c r="B11" i="7"/>
  <c r="F5" i="7" s="1"/>
  <c r="L10" i="7"/>
  <c r="I10" i="7"/>
  <c r="B10" i="7"/>
  <c r="F4" i="7" s="1"/>
  <c r="B9" i="7"/>
  <c r="C6" i="7" s="1"/>
  <c r="B8" i="7"/>
  <c r="C5" i="7" s="1"/>
  <c r="L7" i="7"/>
  <c r="I7" i="7"/>
  <c r="F7" i="7"/>
  <c r="B7" i="7"/>
  <c r="C4" i="7" s="1"/>
  <c r="H15" i="4"/>
  <c r="E15" i="4"/>
  <c r="B15" i="4"/>
  <c r="I6" i="4" s="1"/>
  <c r="H14" i="4"/>
  <c r="F14" i="4"/>
  <c r="E14" i="4"/>
  <c r="C14" i="4"/>
  <c r="C13" i="4" s="1"/>
  <c r="B14" i="4"/>
  <c r="I5" i="4" s="1"/>
  <c r="B13" i="4"/>
  <c r="I4" i="4" s="1"/>
  <c r="E12" i="4"/>
  <c r="B12" i="4"/>
  <c r="F6" i="4" s="1"/>
  <c r="E11" i="4"/>
  <c r="C11" i="4"/>
  <c r="C10" i="4" s="1"/>
  <c r="M11" i="4" s="1"/>
  <c r="B11" i="4"/>
  <c r="F5" i="4" s="1"/>
  <c r="I10" i="4"/>
  <c r="B10" i="4"/>
  <c r="F4" i="4" s="1"/>
  <c r="B9" i="4"/>
  <c r="C6" i="4" s="1"/>
  <c r="B8" i="4"/>
  <c r="C5" i="4" s="1"/>
  <c r="I7" i="4"/>
  <c r="F7" i="4"/>
  <c r="B7" i="4"/>
  <c r="C4" i="4" s="1"/>
  <c r="C10" i="7" l="1"/>
  <c r="F13" i="4"/>
  <c r="M15" i="4" s="1"/>
  <c r="P9" i="7"/>
  <c r="M9" i="4"/>
  <c r="C13" i="7"/>
  <c r="C16" i="7"/>
  <c r="P12" i="7"/>
  <c r="P11" i="7"/>
  <c r="M8" i="4"/>
  <c r="M10" i="4" s="1"/>
  <c r="F16" i="7"/>
  <c r="P8" i="7"/>
  <c r="M14" i="4"/>
  <c r="M13" i="4" s="1"/>
  <c r="F13" i="7"/>
  <c r="P15" i="7" s="1"/>
  <c r="I16" i="7"/>
  <c r="P14" i="7"/>
  <c r="M12" i="4"/>
  <c r="P17" i="7" l="1"/>
  <c r="P13" i="7" s="1"/>
  <c r="Q13" i="7" s="1"/>
  <c r="M7" i="4"/>
  <c r="P18" i="7"/>
  <c r="P16" i="7" l="1"/>
  <c r="P10" i="7"/>
  <c r="Q10" i="7" s="1"/>
  <c r="P7" i="7"/>
  <c r="Q7" i="7" s="1"/>
</calcChain>
</file>

<file path=xl/sharedStrings.xml><?xml version="1.0" encoding="utf-8"?>
<sst xmlns="http://schemas.openxmlformats.org/spreadsheetml/2006/main" count="101" uniqueCount="53">
  <si>
    <t>勝　敗</t>
  </si>
  <si>
    <t>順　位</t>
  </si>
  <si>
    <t>-</t>
    <phoneticPr fontId="1"/>
  </si>
  <si>
    <t>熊本市総合体育館</t>
    <rPh sb="0" eb="3">
      <t>クマモトシ</t>
    </rPh>
    <rPh sb="3" eb="5">
      <t>ソウゴウ</t>
    </rPh>
    <rPh sb="5" eb="8">
      <t>タイイクカン</t>
    </rPh>
    <phoneticPr fontId="1"/>
  </si>
  <si>
    <t>コスギ不動産杯第１７回熊日レディーススポーツ大会</t>
    <rPh sb="3" eb="6">
      <t>フドウサン</t>
    </rPh>
    <rPh sb="6" eb="7">
      <t>ハイ</t>
    </rPh>
    <rPh sb="7" eb="8">
      <t>ダイ</t>
    </rPh>
    <rPh sb="10" eb="11">
      <t>カイ</t>
    </rPh>
    <rPh sb="11" eb="13">
      <t>クマニチ</t>
    </rPh>
    <rPh sb="22" eb="24">
      <t>タイカイ</t>
    </rPh>
    <phoneticPr fontId="1"/>
  </si>
  <si>
    <t>令和元年　６月１５日</t>
    <rPh sb="0" eb="3">
      <t>レイワガン</t>
    </rPh>
    <rPh sb="3" eb="4">
      <t>ネン</t>
    </rPh>
    <rPh sb="6" eb="7">
      <t>ガツ</t>
    </rPh>
    <rPh sb="9" eb="10">
      <t>ニチ</t>
    </rPh>
    <phoneticPr fontId="1"/>
  </si>
  <si>
    <t>負P</t>
    <rPh sb="0" eb="1">
      <t>マ</t>
    </rPh>
    <phoneticPr fontId="1"/>
  </si>
  <si>
    <t>比較</t>
    <rPh sb="0" eb="2">
      <t>ヒカク</t>
    </rPh>
    <phoneticPr fontId="1"/>
  </si>
  <si>
    <t>C</t>
  </si>
  <si>
    <t>勝点</t>
    <rPh sb="0" eb="2">
      <t>カチテン</t>
    </rPh>
    <phoneticPr fontId="1"/>
  </si>
  <si>
    <t>A</t>
  </si>
  <si>
    <t>バドミントン競技　結果記録</t>
    <rPh sb="6" eb="8">
      <t>キョウギ</t>
    </rPh>
    <rPh sb="11" eb="13">
      <t>キロク</t>
    </rPh>
    <phoneticPr fontId="1"/>
  </si>
  <si>
    <t>バドミントン競技　結果記録</t>
    <rPh sb="6" eb="8">
      <t>キョウギ</t>
    </rPh>
    <phoneticPr fontId="1"/>
  </si>
  <si>
    <t>コート</t>
    <phoneticPr fontId="1"/>
  </si>
  <si>
    <t>時間</t>
    <rPh sb="0" eb="2">
      <t>ジカン</t>
    </rPh>
    <phoneticPr fontId="1"/>
  </si>
  <si>
    <t>①</t>
    <phoneticPr fontId="1"/>
  </si>
  <si>
    <t>②</t>
    <phoneticPr fontId="1"/>
  </si>
  <si>
    <t>③</t>
    <phoneticPr fontId="1"/>
  </si>
  <si>
    <t>競技は現行の日本バドミントン協会競技規則に準じて行います。</t>
    <rPh sb="0" eb="2">
      <t>キョウギ</t>
    </rPh>
    <rPh sb="3" eb="5">
      <t>ゲンコウ</t>
    </rPh>
    <rPh sb="6" eb="8">
      <t>ニホン</t>
    </rPh>
    <rPh sb="14" eb="16">
      <t>キョウカイ</t>
    </rPh>
    <rPh sb="16" eb="18">
      <t>キョウギ</t>
    </rPh>
    <rPh sb="18" eb="20">
      <t>キソク</t>
    </rPh>
    <rPh sb="21" eb="22">
      <t>ジュン</t>
    </rPh>
    <rPh sb="24" eb="25">
      <t>オコナ</t>
    </rPh>
    <phoneticPr fontId="1"/>
  </si>
  <si>
    <t>30MD-1</t>
    <phoneticPr fontId="1"/>
  </si>
  <si>
    <t>30MD-2</t>
  </si>
  <si>
    <t>30MD-3</t>
  </si>
  <si>
    <t>30MD-4</t>
  </si>
  <si>
    <t>30MD-5</t>
  </si>
  <si>
    <t>40MD-1</t>
  </si>
  <si>
    <t>40MD-2</t>
  </si>
  <si>
    <t>40MD-3</t>
  </si>
  <si>
    <t>55MS-1</t>
    <phoneticPr fontId="1"/>
  </si>
  <si>
    <t>55MS-2</t>
  </si>
  <si>
    <t>55MS-3</t>
  </si>
  <si>
    <t>２１点３ゲーム（延長有り）で行います。</t>
    <phoneticPr fontId="1"/>
  </si>
  <si>
    <t>令和6年6月16日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</si>
  <si>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30XD</t>
    <phoneticPr fontId="1"/>
  </si>
  <si>
    <t>55XD</t>
    <phoneticPr fontId="1"/>
  </si>
  <si>
    <t>40MS</t>
    <phoneticPr fontId="1"/>
  </si>
  <si>
    <t>50MS</t>
    <phoneticPr fontId="1"/>
  </si>
  <si>
    <t>55WD</t>
    <phoneticPr fontId="1"/>
  </si>
  <si>
    <t>50MD</t>
    <phoneticPr fontId="1"/>
  </si>
  <si>
    <t>練習コート</t>
    <rPh sb="0" eb="2">
      <t>レンシュウ</t>
    </rPh>
    <phoneticPr fontId="1"/>
  </si>
  <si>
    <t>④</t>
    <phoneticPr fontId="1"/>
  </si>
  <si>
    <t>（選考会ルール）</t>
    <rPh sb="1" eb="4">
      <t>センコウカイ</t>
    </rPh>
    <phoneticPr fontId="1"/>
  </si>
  <si>
    <t>30MD-6</t>
  </si>
  <si>
    <t>審判は各コートの試合参加者でお願いします。</t>
    <rPh sb="0" eb="2">
      <t>シンパン</t>
    </rPh>
    <rPh sb="3" eb="4">
      <t>カク</t>
    </rPh>
    <rPh sb="8" eb="10">
      <t>シアイ</t>
    </rPh>
    <rPh sb="10" eb="12">
      <t>サンカ</t>
    </rPh>
    <rPh sb="12" eb="13">
      <t>シャ</t>
    </rPh>
    <rPh sb="15" eb="16">
      <t>ネガ</t>
    </rPh>
    <phoneticPr fontId="1"/>
  </si>
  <si>
    <t>選考会に申し込まれたが試合がなかった方とその練習相手の方</t>
    <rPh sb="0" eb="2">
      <t>センコウ</t>
    </rPh>
    <rPh sb="2" eb="3">
      <t>カイ</t>
    </rPh>
    <rPh sb="4" eb="5">
      <t>モウ</t>
    </rPh>
    <rPh sb="6" eb="7">
      <t>コ</t>
    </rPh>
    <rPh sb="11" eb="13">
      <t>シアイ</t>
    </rPh>
    <rPh sb="18" eb="19">
      <t>カタ</t>
    </rPh>
    <rPh sb="22" eb="24">
      <t>レンシュウ</t>
    </rPh>
    <rPh sb="24" eb="26">
      <t>アイテ</t>
    </rPh>
    <rPh sb="27" eb="28">
      <t>カタ</t>
    </rPh>
    <phoneticPr fontId="1"/>
  </si>
  <si>
    <t>熊本県有資格者の方とその練習相手の方</t>
    <rPh sb="8" eb="9">
      <t>カタ</t>
    </rPh>
    <rPh sb="12" eb="14">
      <t>レンシュウ</t>
    </rPh>
    <rPh sb="14" eb="16">
      <t>アイテ</t>
    </rPh>
    <rPh sb="17" eb="18">
      <t>カタ</t>
    </rPh>
    <phoneticPr fontId="1"/>
  </si>
  <si>
    <t>※練習コートについては、以下の方も使用できますので、譲り合って使用ください。</t>
    <rPh sb="1" eb="3">
      <t>レンシュウ</t>
    </rPh>
    <rPh sb="12" eb="14">
      <t>イカ</t>
    </rPh>
    <rPh sb="15" eb="16">
      <t>カタ</t>
    </rPh>
    <rPh sb="17" eb="19">
      <t>シヨウ</t>
    </rPh>
    <rPh sb="26" eb="27">
      <t>ユズ</t>
    </rPh>
    <rPh sb="28" eb="29">
      <t>ア</t>
    </rPh>
    <rPh sb="31" eb="33">
      <t>シヨウ</t>
    </rPh>
    <phoneticPr fontId="1"/>
  </si>
  <si>
    <t>※必要に応じ、大会本部より練習に参加された方等に線審の協力をお願いします。</t>
    <rPh sb="1" eb="3">
      <t>ヒツヨウ</t>
    </rPh>
    <rPh sb="4" eb="5">
      <t>オウ</t>
    </rPh>
    <rPh sb="7" eb="9">
      <t>タイカイ</t>
    </rPh>
    <rPh sb="9" eb="11">
      <t>ホンブ</t>
    </rPh>
    <rPh sb="13" eb="15">
      <t>レンシュウ</t>
    </rPh>
    <rPh sb="16" eb="18">
      <t>サンカ</t>
    </rPh>
    <rPh sb="21" eb="22">
      <t>カタ</t>
    </rPh>
    <rPh sb="22" eb="23">
      <t>トウ</t>
    </rPh>
    <rPh sb="24" eb="26">
      <t>センシン</t>
    </rPh>
    <rPh sb="27" eb="29">
      <t>キョウリョク</t>
    </rPh>
    <rPh sb="31" eb="32">
      <t>ネガ</t>
    </rPh>
    <phoneticPr fontId="1"/>
  </si>
  <si>
    <t>城南総合スポーツセンター　（9時開館）</t>
    <rPh sb="0" eb="2">
      <t>ジョウナン</t>
    </rPh>
    <rPh sb="2" eb="4">
      <t>ソウゴウ</t>
    </rPh>
    <rPh sb="15" eb="16">
      <t>ジ</t>
    </rPh>
    <rPh sb="16" eb="18">
      <t>カイカン</t>
    </rPh>
    <phoneticPr fontId="1"/>
  </si>
  <si>
    <t>選考試合は１～４コートで行いますが、コートは変更することがあります。</t>
    <rPh sb="0" eb="2">
      <t>センコウ</t>
    </rPh>
    <rPh sb="2" eb="4">
      <t>シアイ</t>
    </rPh>
    <rPh sb="12" eb="13">
      <t>オコナ</t>
    </rPh>
    <rPh sb="22" eb="24">
      <t>ヘンコウ</t>
    </rPh>
    <phoneticPr fontId="1"/>
  </si>
  <si>
    <t>全日本シニア県選考会 タイムテーブル</t>
    <rPh sb="0" eb="3">
      <t>ゼンニホン</t>
    </rPh>
    <rPh sb="6" eb="7">
      <t>ケン</t>
    </rPh>
    <rPh sb="7" eb="10">
      <t>センコウカイ</t>
    </rPh>
    <phoneticPr fontId="1"/>
  </si>
  <si>
    <t>練習コート</t>
    <phoneticPr fontId="1"/>
  </si>
  <si>
    <t>14:00
16:45</t>
    <phoneticPr fontId="1"/>
  </si>
  <si>
    <t>14：40
～
16：50
＊17：00退館</t>
    <rPh sb="21" eb="22">
      <t>タイ</t>
    </rPh>
    <rPh sb="22" eb="23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</si>
</sst>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〇&quot;;&quot;●&quot;"/>
    <numFmt numFmtId="178" formatCode="@&quot;クラス&quot;"/>
    <numFmt numFmtId="179" formatCode="&quot;(&quot;@&quot;)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0" fillId="0" borderId="0"/>
  </cellStyleXfs>
  <cellXfs count="1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176" fontId="4" fillId="0" borderId="0" xfId="0" quotePrefix="1" applyNumberFormat="1" applyFont="1" applyAlignment="1">
      <alignment horizontal="right" vertical="center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176" fontId="4" fillId="0" borderId="0" xfId="0" quotePrefix="1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Protection="1">
      <alignment vertical="center"/>
      <protection hidden="1"/>
    </xf>
    <xf numFmtId="0" fontId="6" fillId="0" borderId="2" xfId="0" applyFont="1" applyBorder="1" applyProtection="1">
      <alignment vertical="center"/>
      <protection locked="0"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right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left" vertical="center"/>
      <protection locked="0" hidden="1"/>
    </xf>
    <xf numFmtId="0" fontId="0" fillId="0" borderId="16" xfId="0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Protection="1">
      <alignment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5" xfId="0" applyBorder="1" applyProtection="1">
      <alignment vertical="center"/>
      <protection hidden="1"/>
    </xf>
    <xf numFmtId="0" fontId="0" fillId="0" borderId="15" xfId="0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5" xfId="0" applyBorder="1" applyProtection="1">
      <alignment vertical="center"/>
      <protection hidden="1"/>
    </xf>
    <xf numFmtId="179" fontId="4" fillId="0" borderId="7" xfId="0" applyNumberFormat="1" applyFont="1" applyBorder="1" applyAlignment="1" applyProtection="1">
      <alignment horizontal="center" vertical="top"/>
      <protection hidden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Continuous" vertical="center" shrinkToFit="1"/>
    </xf>
    <xf numFmtId="0" fontId="12" fillId="0" borderId="0" xfId="0" applyFont="1" applyAlignment="1">
      <alignment horizontal="right" vertical="center" shrinkToFit="1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 shrinkToFit="1"/>
    </xf>
    <xf numFmtId="58" fontId="6" fillId="0" borderId="18" xfId="0" quotePrefix="1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left" vertical="center" shrinkToFit="1"/>
    </xf>
    <xf numFmtId="20" fontId="6" fillId="0" borderId="2" xfId="0" applyNumberFormat="1" applyFont="1" applyBorder="1" applyAlignment="1">
      <alignment horizontal="center" vertical="top" shrinkToFit="1"/>
    </xf>
    <xf numFmtId="0" fontId="6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0" fontId="6" fillId="0" borderId="2" xfId="0" applyNumberFormat="1" applyFont="1" applyBorder="1" applyAlignment="1">
      <alignment horizontal="center" vertical="top" wrapText="1" shrinkToFit="1"/>
    </xf>
    <xf numFmtId="177" fontId="6" fillId="0" borderId="3" xfId="0" applyNumberFormat="1" applyFont="1" applyBorder="1" applyAlignment="1" applyProtection="1">
      <alignment horizontal="center"/>
      <protection hidden="1"/>
    </xf>
    <xf numFmtId="177" fontId="6" fillId="0" borderId="15" xfId="0" applyNumberFormat="1" applyFont="1" applyBorder="1" applyAlignment="1" applyProtection="1">
      <alignment horizontal="center"/>
      <protection hidden="1"/>
    </xf>
    <xf numFmtId="177" fontId="6" fillId="0" borderId="4" xfId="0" applyNumberFormat="1" applyFon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79" fontId="11" fillId="0" borderId="5" xfId="0" applyNumberFormat="1" applyFont="1" applyBorder="1" applyAlignment="1" applyProtection="1">
      <alignment horizontal="center" vertical="top" shrinkToFit="1"/>
      <protection hidden="1"/>
    </xf>
    <xf numFmtId="179" fontId="11" fillId="0" borderId="18" xfId="0" applyNumberFormat="1" applyFont="1" applyBorder="1" applyAlignment="1" applyProtection="1">
      <alignment horizontal="center" vertical="top" shrinkToFit="1"/>
      <protection hidden="1"/>
    </xf>
    <xf numFmtId="179" fontId="11" fillId="0" borderId="1" xfId="0" applyNumberFormat="1" applyFont="1" applyBorder="1" applyAlignment="1" applyProtection="1">
      <alignment horizontal="center" vertical="top" shrinkToFit="1"/>
      <protection hidden="1"/>
    </xf>
    <xf numFmtId="178" fontId="2" fillId="0" borderId="3" xfId="0" applyNumberFormat="1" applyFont="1" applyBorder="1" applyAlignment="1" applyProtection="1">
      <alignment horizontal="center" vertical="center"/>
      <protection locked="0" hidden="1"/>
    </xf>
    <xf numFmtId="178" fontId="2" fillId="0" borderId="16" xfId="0" applyNumberFormat="1" applyFont="1" applyBorder="1" applyAlignment="1" applyProtection="1">
      <alignment horizontal="center" vertical="center"/>
      <protection locked="0" hidden="1"/>
    </xf>
    <xf numFmtId="178" fontId="3" fillId="0" borderId="5" xfId="0" applyNumberFormat="1" applyFont="1" applyBorder="1" applyAlignment="1" applyProtection="1">
      <alignment horizontal="center" vertical="center"/>
      <protection locked="0"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locked="0" hidden="1"/>
    </xf>
    <xf numFmtId="0" fontId="5" fillId="0" borderId="17" xfId="0" applyFont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20" fontId="6" fillId="0" borderId="17" xfId="0" applyNumberFormat="1" applyFont="1" applyBorder="1" applyAlignment="1">
      <alignment horizontal="center" vertical="top" wrapText="1" shrinkToFit="1"/>
    </xf>
    <xf numFmtId="20" fontId="6" fillId="0" borderId="7" xfId="0" applyNumberFormat="1" applyFont="1" applyBorder="1" applyAlignment="1">
      <alignment horizontal="center" vertical="top" wrapText="1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28575</xdr:rowOff>
    </xdr:from>
    <xdr:to>
      <xdr:col>1</xdr:col>
      <xdr:colOff>9525</xdr:colOff>
      <xdr:row>6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8020CD-358C-480C-AC31-D03F0F17BAEA}"/>
            </a:ext>
          </a:extLst>
        </xdr:cNvPr>
        <xdr:cNvCxnSpPr/>
      </xdr:nvCxnSpPr>
      <xdr:spPr>
        <a:xfrm>
          <a:off x="19050" y="587375"/>
          <a:ext cx="663575" cy="3111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6</xdr:row>
      <xdr:rowOff>38100</xdr:rowOff>
    </xdr:from>
    <xdr:to>
      <xdr:col>8</xdr:col>
      <xdr:colOff>476250</xdr:colOff>
      <xdr:row>6</xdr:row>
      <xdr:rowOff>336550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B46F61E-28F5-3E78-029E-6DE063E6D8B5}"/>
            </a:ext>
          </a:extLst>
        </xdr:cNvPr>
        <xdr:cNvSpPr/>
      </xdr:nvSpPr>
      <xdr:spPr>
        <a:xfrm>
          <a:off x="882650" y="1092200"/>
          <a:ext cx="4978400" cy="298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選考試合がある方の練習時間</a:t>
          </a:r>
        </a:p>
      </xdr:txBody>
    </xdr:sp>
    <xdr:clientData/>
  </xdr:twoCellAnchor>
  <xdr:twoCellAnchor>
    <xdr:from>
      <xdr:col>5</xdr:col>
      <xdr:colOff>177800</xdr:colOff>
      <xdr:row>9</xdr:row>
      <xdr:rowOff>6350</xdr:rowOff>
    </xdr:from>
    <xdr:to>
      <xdr:col>8</xdr:col>
      <xdr:colOff>565150</xdr:colOff>
      <xdr:row>10</xdr:row>
      <xdr:rowOff>139700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60E7A3-8498-CE3A-D412-D18EAF07870E}"/>
            </a:ext>
          </a:extLst>
        </xdr:cNvPr>
        <xdr:cNvSpPr/>
      </xdr:nvSpPr>
      <xdr:spPr>
        <a:xfrm>
          <a:off x="3543300" y="2203450"/>
          <a:ext cx="2406650" cy="514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試合がなかった方、有資格者の方、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その練習相手の方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box%2001\&#12496;&#12489;&#38306;&#20418;\&#30476;&#21332;&#20250;&#38306;&#20418;\&#21332;&#20250;&#20027;&#20652;&#22823;&#20250;\&#9315;&#29066;&#26085;&#12524;&#12487;&#12451;&#12540;&#12473;\17-k-seiseki-hyosyou&#8545;(&#12510;&#12463;&#12525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box%2001/&#12496;&#12489;&#38306;&#20418;/&#30476;&#21332;&#20250;&#38306;&#20418;/&#22269;&#20307;(&#20104;&#12539;&#65314;&#12539;&#26412;)&#38306;&#20418;/26&#22269;&#20307;&#20061;&#12502;&#12525;(&#29066;&#26412;&#22823;&#20250;)/&#31478;&#25216;&#36914;&#34892;/My%20box%2001/&#12496;&#12489;&#38306;&#20418;/&#22823;&#20250;&#36939;&#21942;&#12477;&#12501;&#12488;(&#30476;&#21332;&#20250;&#65306;&#23567;&#23947;)/sinko2011B_v2.0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成績入力・印刷"/>
      <sheetName val="成績一覧"/>
      <sheetName val="sys"/>
      <sheetName val="表彰状印刷"/>
      <sheetName val="表彰状印刷2"/>
      <sheetName val="選手名簿"/>
    </sheetNames>
    <sheetDataSet>
      <sheetData sheetId="0">
        <row r="4">
          <cell r="C4">
            <v>1</v>
          </cell>
        </row>
      </sheetData>
      <sheetData sheetId="1" refreshError="1"/>
      <sheetData sheetId="2"/>
      <sheetData sheetId="3" refreshError="1"/>
      <sheetData sheetId="4" refreshError="1"/>
      <sheetData sheetId="5">
        <row r="2">
          <cell r="A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ﾃﾞｰ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16"/>
  <sheetViews>
    <sheetView zoomScaleNormal="100" zoomScaleSheetLayoutView="100" workbookViewId="0">
      <pane ySplit="2" topLeftCell="A3" activePane="bottomLeft" state="frozen"/>
      <selection pane="bottomLeft" activeCell="B15" sqref="B15"/>
    </sheetView>
  </sheetViews>
  <sheetFormatPr defaultColWidth="9" defaultRowHeight="20.149999999999999" customHeight="1" x14ac:dyDescent="0.2"/>
  <cols>
    <col min="1" max="1" width="4" style="6" bestFit="1" customWidth="1"/>
    <col min="2" max="2" width="20.6328125" style="6" customWidth="1"/>
    <col min="3" max="3" width="4.6328125" style="8" customWidth="1"/>
    <col min="4" max="4" width="4.6328125" style="6" customWidth="1"/>
    <col min="5" max="5" width="4.6328125" style="11" customWidth="1"/>
    <col min="6" max="6" width="4.6328125" style="8" customWidth="1"/>
    <col min="7" max="7" width="4.6328125" style="6" customWidth="1"/>
    <col min="8" max="8" width="4.6328125" style="11" customWidth="1"/>
    <col min="9" max="9" width="4.6328125" style="8" customWidth="1"/>
    <col min="10" max="10" width="4.6328125" style="6" customWidth="1"/>
    <col min="11" max="11" width="4.6328125" style="11" customWidth="1"/>
    <col min="12" max="12" width="5.08984375" style="11" customWidth="1"/>
    <col min="13" max="13" width="4.6328125" style="8" customWidth="1"/>
    <col min="14" max="14" width="8.6328125" style="6" customWidth="1"/>
    <col min="15" max="16384" width="9" style="6"/>
  </cols>
  <sheetData>
    <row r="1" spans="1:14" ht="20.149999999999999" customHeight="1" x14ac:dyDescent="0.2">
      <c r="B1" s="7" t="s">
        <v>4</v>
      </c>
      <c r="D1" s="9"/>
      <c r="E1" s="9"/>
      <c r="F1" s="9"/>
      <c r="G1" s="9"/>
      <c r="H1" s="9"/>
      <c r="I1" s="9"/>
      <c r="J1" s="9"/>
      <c r="K1" s="9"/>
      <c r="L1" s="9"/>
      <c r="N1" s="10" t="s">
        <v>5</v>
      </c>
    </row>
    <row r="2" spans="1:14" ht="20.149999999999999" customHeight="1" x14ac:dyDescent="0.2">
      <c r="B2" s="7" t="s">
        <v>11</v>
      </c>
      <c r="N2" s="8" t="s">
        <v>3</v>
      </c>
    </row>
    <row r="4" spans="1:14" ht="20.149999999999999" customHeight="1" x14ac:dyDescent="0.2">
      <c r="B4" s="80" t="s">
        <v>10</v>
      </c>
      <c r="C4" s="74" t="e">
        <f>B7</f>
        <v>#REF!</v>
      </c>
      <c r="D4" s="75"/>
      <c r="E4" s="76"/>
      <c r="F4" s="74" t="e">
        <f>B10</f>
        <v>#REF!</v>
      </c>
      <c r="G4" s="75"/>
      <c r="H4" s="76"/>
      <c r="I4" s="74" t="e">
        <f>B13</f>
        <v>#REF!</v>
      </c>
      <c r="J4" s="75"/>
      <c r="K4" s="76"/>
      <c r="L4" s="92" t="s">
        <v>0</v>
      </c>
      <c r="M4" s="93"/>
      <c r="N4" s="86" t="s">
        <v>1</v>
      </c>
    </row>
    <row r="5" spans="1:14" ht="20.149999999999999" customHeight="1" x14ac:dyDescent="0.2">
      <c r="B5" s="81"/>
      <c r="C5" s="83" t="e">
        <f>B8</f>
        <v>#REF!</v>
      </c>
      <c r="D5" s="84"/>
      <c r="E5" s="85"/>
      <c r="F5" s="83" t="e">
        <f>B11</f>
        <v>#REF!</v>
      </c>
      <c r="G5" s="84"/>
      <c r="H5" s="85"/>
      <c r="I5" s="83" t="e">
        <f>B14</f>
        <v>#REF!</v>
      </c>
      <c r="J5" s="84"/>
      <c r="K5" s="85"/>
      <c r="L5" s="94"/>
      <c r="M5" s="95"/>
      <c r="N5" s="87"/>
    </row>
    <row r="6" spans="1:14" ht="20.149999999999999" customHeight="1" x14ac:dyDescent="0.2">
      <c r="B6" s="82"/>
      <c r="C6" s="77" t="e">
        <f>B9</f>
        <v>#REF!</v>
      </c>
      <c r="D6" s="78"/>
      <c r="E6" s="79"/>
      <c r="F6" s="77" t="e">
        <f>B12</f>
        <v>#REF!</v>
      </c>
      <c r="G6" s="78"/>
      <c r="H6" s="79"/>
      <c r="I6" s="77" t="e">
        <f>B15</f>
        <v>#REF!</v>
      </c>
      <c r="J6" s="78"/>
      <c r="K6" s="79"/>
      <c r="L6" s="96"/>
      <c r="M6" s="97"/>
      <c r="N6" s="88"/>
    </row>
    <row r="7" spans="1:14" ht="20.149999999999999" customHeight="1" x14ac:dyDescent="0.2">
      <c r="B7" s="12" t="e">
        <f>VLOOKUP(A8,#REF!,3)</f>
        <v>#REF!</v>
      </c>
      <c r="C7" s="65"/>
      <c r="D7" s="66"/>
      <c r="E7" s="67"/>
      <c r="F7" s="62" t="str">
        <f>IF(F8&gt;=H8,"〇","×")</f>
        <v>×</v>
      </c>
      <c r="G7" s="63"/>
      <c r="H7" s="64"/>
      <c r="I7" s="62" t="str">
        <f>IF(I8&gt;=K8,"〇","×")</f>
        <v>×</v>
      </c>
      <c r="J7" s="63"/>
      <c r="K7" s="64"/>
      <c r="L7" s="11" t="s">
        <v>7</v>
      </c>
      <c r="M7" s="13">
        <f>_xlfn.RANK.EQ(M8,($M$8,$M$11,$M$14))</f>
        <v>3</v>
      </c>
      <c r="N7" s="89">
        <v>3</v>
      </c>
    </row>
    <row r="8" spans="1:14" ht="20.149999999999999" customHeight="1" x14ac:dyDescent="0.2">
      <c r="A8" s="14">
        <v>4</v>
      </c>
      <c r="B8" s="15" t="e">
        <f>VLOOKUP(A8,#REF!,4)</f>
        <v>#REF!</v>
      </c>
      <c r="C8" s="65"/>
      <c r="D8" s="66"/>
      <c r="E8" s="67"/>
      <c r="F8" s="16">
        <v>22</v>
      </c>
      <c r="G8" s="17" t="s">
        <v>2</v>
      </c>
      <c r="H8" s="18">
        <v>24</v>
      </c>
      <c r="I8" s="16">
        <v>21</v>
      </c>
      <c r="J8" s="17" t="s">
        <v>2</v>
      </c>
      <c r="K8" s="18">
        <v>23</v>
      </c>
      <c r="L8" s="19" t="s">
        <v>9</v>
      </c>
      <c r="M8" s="6">
        <f>COUNTIF(F7:K7,"〇")</f>
        <v>0</v>
      </c>
      <c r="N8" s="90"/>
    </row>
    <row r="9" spans="1:14" ht="20.149999999999999" customHeight="1" x14ac:dyDescent="0.2">
      <c r="B9" s="36" t="e">
        <f>VLOOKUP(A8,#REF!,5)</f>
        <v>#REF!</v>
      </c>
      <c r="C9" s="68"/>
      <c r="D9" s="69"/>
      <c r="E9" s="70"/>
      <c r="F9" s="20">
        <v>3</v>
      </c>
      <c r="G9" s="21"/>
      <c r="H9" s="18"/>
      <c r="I9" s="20">
        <v>2</v>
      </c>
      <c r="J9" s="21"/>
      <c r="K9" s="18"/>
      <c r="L9" s="22" t="s">
        <v>6</v>
      </c>
      <c r="M9" s="23">
        <f>IF(F7="×",F8,0)+IF(I7="×",I8,0)</f>
        <v>43</v>
      </c>
      <c r="N9" s="91"/>
    </row>
    <row r="10" spans="1:14" ht="20.149999999999999" customHeight="1" x14ac:dyDescent="0.2">
      <c r="B10" s="12" t="e">
        <f>VLOOKUP(A11,#REF!,3)</f>
        <v>#REF!</v>
      </c>
      <c r="C10" s="62" t="str">
        <f>IF(C11&gt;=E11,"〇","×")</f>
        <v>〇</v>
      </c>
      <c r="D10" s="63"/>
      <c r="E10" s="64"/>
      <c r="F10" s="71"/>
      <c r="G10" s="72"/>
      <c r="H10" s="73"/>
      <c r="I10" s="62" t="str">
        <f>IF(I11&gt;=K11,"〇","×")</f>
        <v>×</v>
      </c>
      <c r="J10" s="63"/>
      <c r="K10" s="64"/>
      <c r="L10" s="11" t="s">
        <v>7</v>
      </c>
      <c r="M10" s="13">
        <f>_xlfn.RANK.EQ(M11,($M$8,$M$11,$M$14))</f>
        <v>2</v>
      </c>
      <c r="N10" s="89">
        <v>2</v>
      </c>
    </row>
    <row r="11" spans="1:14" ht="20.149999999999999" customHeight="1" x14ac:dyDescent="0.2">
      <c r="A11" s="14">
        <v>11</v>
      </c>
      <c r="B11" s="15" t="e">
        <f>VLOOKUP(A11,#REF!,4)</f>
        <v>#REF!</v>
      </c>
      <c r="C11" s="24">
        <f>H8</f>
        <v>24</v>
      </c>
      <c r="D11" s="17" t="s">
        <v>2</v>
      </c>
      <c r="E11" s="25">
        <f>F8</f>
        <v>22</v>
      </c>
      <c r="F11" s="65"/>
      <c r="G11" s="66"/>
      <c r="H11" s="67"/>
      <c r="I11" s="16">
        <v>13</v>
      </c>
      <c r="J11" s="17" t="s">
        <v>2</v>
      </c>
      <c r="K11" s="18">
        <v>21</v>
      </c>
      <c r="L11" s="19" t="s">
        <v>9</v>
      </c>
      <c r="M11" s="6">
        <f>COUNTIF(C10:K10,"〇")</f>
        <v>1</v>
      </c>
      <c r="N11" s="90"/>
    </row>
    <row r="12" spans="1:14" ht="20.149999999999999" customHeight="1" x14ac:dyDescent="0.2">
      <c r="B12" s="36" t="e">
        <f>VLOOKUP(A11,#REF!,5)</f>
        <v>#REF!</v>
      </c>
      <c r="C12" s="24"/>
      <c r="D12" s="17"/>
      <c r="E12" s="26">
        <f>F9</f>
        <v>3</v>
      </c>
      <c r="F12" s="68"/>
      <c r="G12" s="69"/>
      <c r="H12" s="70"/>
      <c r="I12" s="20">
        <v>1</v>
      </c>
      <c r="J12" s="21"/>
      <c r="K12" s="18"/>
      <c r="L12" s="22" t="s">
        <v>6</v>
      </c>
      <c r="M12" s="23">
        <f>IF(C10="×",C11,0)+IF(I10="×",I11,0)</f>
        <v>13</v>
      </c>
      <c r="N12" s="91"/>
    </row>
    <row r="13" spans="1:14" ht="20.149999999999999" customHeight="1" x14ac:dyDescent="0.2">
      <c r="B13" s="12" t="e">
        <f>VLOOKUP(A14,#REF!,3)</f>
        <v>#REF!</v>
      </c>
      <c r="C13" s="62" t="str">
        <f>IF(C14&gt;=E14,"〇","×")</f>
        <v>〇</v>
      </c>
      <c r="D13" s="63"/>
      <c r="E13" s="64"/>
      <c r="F13" s="62" t="str">
        <f>IF(F14&gt;=H14,"〇","×")</f>
        <v>〇</v>
      </c>
      <c r="G13" s="63"/>
      <c r="H13" s="64"/>
      <c r="I13" s="71"/>
      <c r="J13" s="72"/>
      <c r="K13" s="73"/>
      <c r="L13" s="11" t="s">
        <v>7</v>
      </c>
      <c r="M13" s="13">
        <f>_xlfn.RANK.EQ(M14,($M$8,$M$11,$M$14))</f>
        <v>1</v>
      </c>
      <c r="N13" s="89">
        <v>1</v>
      </c>
    </row>
    <row r="14" spans="1:14" ht="20.149999999999999" customHeight="1" x14ac:dyDescent="0.2">
      <c r="A14" s="14">
        <v>16</v>
      </c>
      <c r="B14" s="15" t="e">
        <f>VLOOKUP(A14,#REF!,4)</f>
        <v>#REF!</v>
      </c>
      <c r="C14" s="24">
        <f>K8</f>
        <v>23</v>
      </c>
      <c r="D14" s="17" t="s">
        <v>2</v>
      </c>
      <c r="E14" s="25">
        <f>I8</f>
        <v>21</v>
      </c>
      <c r="F14" s="24">
        <f>K11</f>
        <v>21</v>
      </c>
      <c r="G14" s="17" t="s">
        <v>2</v>
      </c>
      <c r="H14" s="25">
        <f>I11</f>
        <v>13</v>
      </c>
      <c r="I14" s="65"/>
      <c r="J14" s="66"/>
      <c r="K14" s="67"/>
      <c r="L14" s="19" t="s">
        <v>9</v>
      </c>
      <c r="M14" s="6">
        <f>COUNTIF(C13:H13,"〇")</f>
        <v>2</v>
      </c>
      <c r="N14" s="90"/>
    </row>
    <row r="15" spans="1:14" ht="20.149999999999999" customHeight="1" x14ac:dyDescent="0.2">
      <c r="B15" s="36" t="e">
        <f>VLOOKUP(A14,#REF!,5)</f>
        <v>#REF!</v>
      </c>
      <c r="C15" s="24"/>
      <c r="D15" s="17"/>
      <c r="E15" s="26">
        <f>I9</f>
        <v>2</v>
      </c>
      <c r="F15" s="24"/>
      <c r="G15" s="17"/>
      <c r="H15" s="26">
        <f>I12</f>
        <v>1</v>
      </c>
      <c r="I15" s="68"/>
      <c r="J15" s="69"/>
      <c r="K15" s="70"/>
      <c r="L15" s="22" t="s">
        <v>6</v>
      </c>
      <c r="M15" s="23">
        <f>IF(C13="×",C14,0)+IF(F13="×",F14,0)</f>
        <v>0</v>
      </c>
      <c r="N15" s="91"/>
    </row>
    <row r="16" spans="1:14" ht="20.149999999999999" customHeight="1" x14ac:dyDescent="0.2">
      <c r="B16" s="27"/>
      <c r="C16" s="28"/>
      <c r="D16" s="28"/>
      <c r="E16" s="28"/>
      <c r="F16" s="29"/>
      <c r="G16" s="30"/>
      <c r="H16" s="31"/>
      <c r="J16" s="17"/>
      <c r="L16" s="17"/>
      <c r="M16" s="6"/>
      <c r="N16" s="32"/>
    </row>
  </sheetData>
  <mergeCells count="24">
    <mergeCell ref="N4:N6"/>
    <mergeCell ref="N7:N9"/>
    <mergeCell ref="L4:M6"/>
    <mergeCell ref="N10:N12"/>
    <mergeCell ref="N13:N15"/>
    <mergeCell ref="I4:K4"/>
    <mergeCell ref="I6:K6"/>
    <mergeCell ref="B4:B6"/>
    <mergeCell ref="C4:E4"/>
    <mergeCell ref="C6:E6"/>
    <mergeCell ref="F4:H4"/>
    <mergeCell ref="F6:H6"/>
    <mergeCell ref="C5:E5"/>
    <mergeCell ref="F5:H5"/>
    <mergeCell ref="I5:K5"/>
    <mergeCell ref="I7:K7"/>
    <mergeCell ref="I10:K10"/>
    <mergeCell ref="F7:H7"/>
    <mergeCell ref="C10:E10"/>
    <mergeCell ref="C13:E13"/>
    <mergeCell ref="F13:H13"/>
    <mergeCell ref="C7:E9"/>
    <mergeCell ref="F10:H12"/>
    <mergeCell ref="I13:K15"/>
  </mergeCells>
  <phoneticPr fontId="1"/>
  <dataValidations count="2">
    <dataValidation type="list" allowBlank="1" showInputMessage="1" showErrorMessage="1" sqref="N7:N15" xr:uid="{00000000-0002-0000-0000-000000000000}">
      <formula1>"1,2,3"</formula1>
    </dataValidation>
    <dataValidation type="list" allowBlank="1" showInputMessage="1" showErrorMessage="1" sqref="B4:B6" xr:uid="{00000000-0002-0000-0000-000001000000}">
      <formula1>"A,B,C,D,E,F"</formula1>
    </dataValidation>
  </dataValidations>
  <printOptions horizontalCentered="1"/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19"/>
  <sheetViews>
    <sheetView zoomScaleNormal="100" zoomScaleSheetLayoutView="100" workbookViewId="0">
      <pane ySplit="2" topLeftCell="A3" activePane="bottomLeft" state="frozen"/>
      <selection pane="bottomLeft" activeCell="B18" sqref="B18"/>
    </sheetView>
  </sheetViews>
  <sheetFormatPr defaultColWidth="9" defaultRowHeight="18" customHeight="1" x14ac:dyDescent="0.2"/>
  <cols>
    <col min="1" max="1" width="4" bestFit="1" customWidth="1"/>
    <col min="2" max="2" width="20.6328125" customWidth="1"/>
    <col min="3" max="3" width="4.6328125" style="1" customWidth="1"/>
    <col min="4" max="4" width="4.6328125" customWidth="1"/>
    <col min="5" max="5" width="4.6328125" style="2" customWidth="1"/>
    <col min="6" max="6" width="4.6328125" style="1" customWidth="1"/>
    <col min="7" max="7" width="4.6328125" customWidth="1"/>
    <col min="8" max="8" width="4.6328125" style="2" customWidth="1"/>
    <col min="9" max="9" width="4.6328125" style="1" customWidth="1"/>
    <col min="10" max="10" width="4.6328125" customWidth="1"/>
    <col min="11" max="14" width="4.6328125" style="2" customWidth="1"/>
    <col min="15" max="15" width="5.08984375" style="2" customWidth="1"/>
    <col min="16" max="16" width="4.6328125" style="1" customWidth="1"/>
    <col min="17" max="17" width="8.6328125" customWidth="1"/>
  </cols>
  <sheetData>
    <row r="1" spans="1:17" ht="18" customHeight="1" x14ac:dyDescent="0.2">
      <c r="B1" s="4" t="s">
        <v>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5" t="s">
        <v>5</v>
      </c>
    </row>
    <row r="2" spans="1:17" ht="18" customHeight="1" x14ac:dyDescent="0.2">
      <c r="B2" s="4" t="s">
        <v>12</v>
      </c>
      <c r="Q2" s="1" t="s">
        <v>3</v>
      </c>
    </row>
    <row r="4" spans="1:17" ht="18" customHeight="1" x14ac:dyDescent="0.2">
      <c r="A4" s="6"/>
      <c r="B4" s="80" t="s">
        <v>8</v>
      </c>
      <c r="C4" s="98" t="e">
        <f>B7</f>
        <v>#REF!</v>
      </c>
      <c r="D4" s="99"/>
      <c r="E4" s="100"/>
      <c r="F4" s="98" t="e">
        <f>B10</f>
        <v>#REF!</v>
      </c>
      <c r="G4" s="99"/>
      <c r="H4" s="100"/>
      <c r="I4" s="98" t="e">
        <f>B13</f>
        <v>#REF!</v>
      </c>
      <c r="J4" s="99"/>
      <c r="K4" s="100"/>
      <c r="L4" s="98" t="e">
        <f>B16</f>
        <v>#REF!</v>
      </c>
      <c r="M4" s="99"/>
      <c r="N4" s="100"/>
      <c r="O4" s="92" t="s">
        <v>0</v>
      </c>
      <c r="P4" s="93"/>
      <c r="Q4" s="86" t="s">
        <v>1</v>
      </c>
    </row>
    <row r="5" spans="1:17" ht="18" customHeight="1" x14ac:dyDescent="0.2">
      <c r="A5" s="6"/>
      <c r="B5" s="81"/>
      <c r="C5" s="101" t="e">
        <f>B8</f>
        <v>#REF!</v>
      </c>
      <c r="D5" s="102"/>
      <c r="E5" s="103"/>
      <c r="F5" s="101" t="e">
        <f>B11</f>
        <v>#REF!</v>
      </c>
      <c r="G5" s="102"/>
      <c r="H5" s="103"/>
      <c r="I5" s="101" t="e">
        <f>B14</f>
        <v>#REF!</v>
      </c>
      <c r="J5" s="102"/>
      <c r="K5" s="103"/>
      <c r="L5" s="101" t="e">
        <f>B17</f>
        <v>#REF!</v>
      </c>
      <c r="M5" s="102"/>
      <c r="N5" s="103"/>
      <c r="O5" s="94"/>
      <c r="P5" s="95"/>
      <c r="Q5" s="87"/>
    </row>
    <row r="6" spans="1:17" ht="18" customHeight="1" x14ac:dyDescent="0.2">
      <c r="A6" s="6"/>
      <c r="B6" s="82"/>
      <c r="C6" s="77" t="e">
        <f>B9</f>
        <v>#REF!</v>
      </c>
      <c r="D6" s="78"/>
      <c r="E6" s="79"/>
      <c r="F6" s="77" t="e">
        <f>B12</f>
        <v>#REF!</v>
      </c>
      <c r="G6" s="78"/>
      <c r="H6" s="79"/>
      <c r="I6" s="77" t="e">
        <f>B15</f>
        <v>#REF!</v>
      </c>
      <c r="J6" s="78"/>
      <c r="K6" s="79"/>
      <c r="L6" s="77" t="e">
        <f>B18</f>
        <v>#REF!</v>
      </c>
      <c r="M6" s="78"/>
      <c r="N6" s="79"/>
      <c r="O6" s="96"/>
      <c r="P6" s="97"/>
      <c r="Q6" s="88"/>
    </row>
    <row r="7" spans="1:17" ht="18" customHeight="1" x14ac:dyDescent="0.2">
      <c r="A7" s="6"/>
      <c r="B7" s="12" t="e">
        <f>VLOOKUP(A8,#REF!,3)</f>
        <v>#REF!</v>
      </c>
      <c r="C7" s="65"/>
      <c r="D7" s="66"/>
      <c r="E7" s="67"/>
      <c r="F7" s="62" t="str">
        <f>IF(F8&gt;=H8,"〇","×")</f>
        <v>〇</v>
      </c>
      <c r="G7" s="63"/>
      <c r="H7" s="64"/>
      <c r="I7" s="62" t="str">
        <f>IF(I8&gt;=K8,"〇","×")</f>
        <v>〇</v>
      </c>
      <c r="J7" s="63"/>
      <c r="K7" s="64"/>
      <c r="L7" s="62" t="str">
        <f>IF(L8&gt;=N8,"〇","×")</f>
        <v>〇</v>
      </c>
      <c r="M7" s="63"/>
      <c r="N7" s="64"/>
      <c r="O7" s="11" t="s">
        <v>7</v>
      </c>
      <c r="P7" s="13">
        <f>_xlfn.RANK.EQ(P8,($P$8,$P$11,$P$14,$P$17))</f>
        <v>1</v>
      </c>
      <c r="Q7" s="89">
        <f>P7</f>
        <v>1</v>
      </c>
    </row>
    <row r="8" spans="1:17" ht="18" customHeight="1" x14ac:dyDescent="0.2">
      <c r="A8" s="14">
        <v>5</v>
      </c>
      <c r="B8" s="15" t="e">
        <f>VLOOKUP(A8,#REF!,4)</f>
        <v>#REF!</v>
      </c>
      <c r="C8" s="65"/>
      <c r="D8" s="66"/>
      <c r="E8" s="67"/>
      <c r="F8" s="16">
        <v>23</v>
      </c>
      <c r="G8" s="17" t="s">
        <v>2</v>
      </c>
      <c r="H8" s="18">
        <v>21</v>
      </c>
      <c r="I8" s="16">
        <v>21</v>
      </c>
      <c r="J8" s="17" t="s">
        <v>2</v>
      </c>
      <c r="K8" s="18">
        <v>19</v>
      </c>
      <c r="L8" s="16">
        <v>21</v>
      </c>
      <c r="M8" s="17" t="s">
        <v>2</v>
      </c>
      <c r="N8" s="18">
        <v>19</v>
      </c>
      <c r="O8" s="19" t="s">
        <v>9</v>
      </c>
      <c r="P8" s="6">
        <f>COUNTIF(F7:N7,"〇")</f>
        <v>3</v>
      </c>
      <c r="Q8" s="90"/>
    </row>
    <row r="9" spans="1:17" ht="18" customHeight="1" x14ac:dyDescent="0.2">
      <c r="A9" s="6"/>
      <c r="B9" s="36" t="e">
        <f>VLOOKUP(A8,#REF!,5)</f>
        <v>#REF!</v>
      </c>
      <c r="C9" s="68"/>
      <c r="D9" s="69"/>
      <c r="E9" s="70"/>
      <c r="F9" s="20">
        <v>5</v>
      </c>
      <c r="G9" s="21"/>
      <c r="H9" s="18"/>
      <c r="I9" s="20">
        <v>3</v>
      </c>
      <c r="J9" s="21"/>
      <c r="K9" s="18"/>
      <c r="L9" s="20">
        <v>1</v>
      </c>
      <c r="M9" s="21"/>
      <c r="N9" s="18"/>
      <c r="O9" s="22" t="s">
        <v>6</v>
      </c>
      <c r="P9" s="23">
        <f>IF(F7="×",F8,0)+IF(I7="×",I8,0)+IF(L7="×",L8,0)</f>
        <v>0</v>
      </c>
      <c r="Q9" s="91"/>
    </row>
    <row r="10" spans="1:17" ht="18" customHeight="1" x14ac:dyDescent="0.2">
      <c r="A10" s="6"/>
      <c r="B10" s="12" t="e">
        <f>VLOOKUP(A11,#REF!,3)</f>
        <v>#REF!</v>
      </c>
      <c r="C10" s="62" t="str">
        <f>IF(C11&gt;=E11,"〇","×")</f>
        <v>×</v>
      </c>
      <c r="D10" s="63"/>
      <c r="E10" s="64"/>
      <c r="F10" s="71"/>
      <c r="G10" s="72"/>
      <c r="H10" s="73"/>
      <c r="I10" s="62" t="str">
        <f>IF(I11&gt;=K11,"〇","×")</f>
        <v>×</v>
      </c>
      <c r="J10" s="63"/>
      <c r="K10" s="64"/>
      <c r="L10" s="62" t="str">
        <f>IF(L11&gt;=N11,"〇","×")</f>
        <v>×</v>
      </c>
      <c r="M10" s="63"/>
      <c r="N10" s="64"/>
      <c r="O10" s="11" t="s">
        <v>7</v>
      </c>
      <c r="P10" s="13">
        <f>_xlfn.RANK.EQ(P11,($P$8,$P$11,$P$14,$P$17))</f>
        <v>4</v>
      </c>
      <c r="Q10" s="89">
        <f>P10</f>
        <v>4</v>
      </c>
    </row>
    <row r="11" spans="1:17" ht="18" customHeight="1" x14ac:dyDescent="0.2">
      <c r="A11" s="14">
        <v>6</v>
      </c>
      <c r="B11" s="15" t="e">
        <f>VLOOKUP(A11,#REF!,4)</f>
        <v>#REF!</v>
      </c>
      <c r="C11" s="24">
        <f>H8</f>
        <v>21</v>
      </c>
      <c r="D11" s="17" t="s">
        <v>2</v>
      </c>
      <c r="E11" s="25">
        <f>F8</f>
        <v>23</v>
      </c>
      <c r="F11" s="65"/>
      <c r="G11" s="66"/>
      <c r="H11" s="67"/>
      <c r="I11" s="16">
        <v>14</v>
      </c>
      <c r="J11" s="17" t="s">
        <v>2</v>
      </c>
      <c r="K11" s="18">
        <v>21</v>
      </c>
      <c r="L11" s="16">
        <v>14</v>
      </c>
      <c r="M11" s="17" t="s">
        <v>2</v>
      </c>
      <c r="N11" s="18">
        <v>21</v>
      </c>
      <c r="O11" s="19" t="s">
        <v>9</v>
      </c>
      <c r="P11" s="6">
        <f>COUNTIF(C10:N10,"〇")</f>
        <v>0</v>
      </c>
      <c r="Q11" s="90"/>
    </row>
    <row r="12" spans="1:17" ht="18" customHeight="1" x14ac:dyDescent="0.2">
      <c r="A12" s="6"/>
      <c r="B12" s="36" t="e">
        <f>VLOOKUP(A11,#REF!,5)</f>
        <v>#REF!</v>
      </c>
      <c r="C12" s="24"/>
      <c r="D12" s="17"/>
      <c r="E12" s="26">
        <f>F9</f>
        <v>5</v>
      </c>
      <c r="F12" s="68"/>
      <c r="G12" s="69"/>
      <c r="H12" s="70"/>
      <c r="I12" s="20">
        <v>2</v>
      </c>
      <c r="J12" s="21"/>
      <c r="K12" s="33"/>
      <c r="L12" s="20">
        <v>4</v>
      </c>
      <c r="M12" s="21"/>
      <c r="N12" s="33"/>
      <c r="O12" s="22" t="s">
        <v>6</v>
      </c>
      <c r="P12" s="23">
        <f>IF(C10="×",C11,0)+IF(I10="×",I11,0)+IF(L10="×",L11,0)</f>
        <v>49</v>
      </c>
      <c r="Q12" s="91"/>
    </row>
    <row r="13" spans="1:17" ht="18" customHeight="1" x14ac:dyDescent="0.2">
      <c r="A13" s="6"/>
      <c r="B13" s="12" t="e">
        <f>VLOOKUP(A14,#REF!,3)</f>
        <v>#REF!</v>
      </c>
      <c r="C13" s="62" t="str">
        <f>IF(C14&gt;=E14,"〇","×")</f>
        <v>×</v>
      </c>
      <c r="D13" s="63"/>
      <c r="E13" s="64"/>
      <c r="F13" s="62" t="str">
        <f>IF(F14&gt;=H14,"〇","×")</f>
        <v>〇</v>
      </c>
      <c r="G13" s="63"/>
      <c r="H13" s="64"/>
      <c r="I13" s="71"/>
      <c r="J13" s="72"/>
      <c r="K13" s="73"/>
      <c r="L13" s="62" t="str">
        <f>IF(L14&gt;=N14,"〇","×")</f>
        <v>×</v>
      </c>
      <c r="M13" s="63"/>
      <c r="N13" s="64"/>
      <c r="O13" s="11" t="s">
        <v>7</v>
      </c>
      <c r="P13" s="13">
        <f>_xlfn.RANK.EQ(P14,($P$8,$P$11,$P$14,$P$17))</f>
        <v>3</v>
      </c>
      <c r="Q13" s="89">
        <f>P13</f>
        <v>3</v>
      </c>
    </row>
    <row r="14" spans="1:17" ht="18" customHeight="1" x14ac:dyDescent="0.2">
      <c r="A14" s="14">
        <v>7</v>
      </c>
      <c r="B14" s="15" t="e">
        <f>VLOOKUP(A14,#REF!,4)</f>
        <v>#REF!</v>
      </c>
      <c r="C14" s="24">
        <f>K8</f>
        <v>19</v>
      </c>
      <c r="D14" s="17" t="s">
        <v>2</v>
      </c>
      <c r="E14" s="25">
        <f>I8</f>
        <v>21</v>
      </c>
      <c r="F14" s="24">
        <f>K11</f>
        <v>21</v>
      </c>
      <c r="G14" s="17" t="s">
        <v>2</v>
      </c>
      <c r="H14" s="25">
        <f>I11</f>
        <v>14</v>
      </c>
      <c r="I14" s="65"/>
      <c r="J14" s="66"/>
      <c r="K14" s="67"/>
      <c r="L14" s="16">
        <v>16</v>
      </c>
      <c r="M14" s="17" t="s">
        <v>2</v>
      </c>
      <c r="N14" s="18">
        <v>21</v>
      </c>
      <c r="O14" s="19" t="s">
        <v>9</v>
      </c>
      <c r="P14" s="6">
        <f>COUNTIF(C13:N13,"〇")</f>
        <v>1</v>
      </c>
      <c r="Q14" s="90"/>
    </row>
    <row r="15" spans="1:17" ht="18" customHeight="1" x14ac:dyDescent="0.2">
      <c r="A15" s="6"/>
      <c r="B15" s="36" t="e">
        <f>VLOOKUP(A14,#REF!,5)</f>
        <v>#REF!</v>
      </c>
      <c r="C15" s="24"/>
      <c r="D15" s="17"/>
      <c r="E15" s="26">
        <f>I9</f>
        <v>3</v>
      </c>
      <c r="F15" s="24"/>
      <c r="G15" s="17"/>
      <c r="H15" s="26">
        <f>I12</f>
        <v>2</v>
      </c>
      <c r="I15" s="68"/>
      <c r="J15" s="69"/>
      <c r="K15" s="70"/>
      <c r="L15" s="20">
        <v>6</v>
      </c>
      <c r="M15" s="21"/>
      <c r="N15" s="33"/>
      <c r="O15" s="22" t="s">
        <v>6</v>
      </c>
      <c r="P15" s="23">
        <f>IF(C13="×",C14,0)+IF(F13="×",F14,0)+IF(L13="×",L14,0)</f>
        <v>35</v>
      </c>
      <c r="Q15" s="91"/>
    </row>
    <row r="16" spans="1:17" ht="18" customHeight="1" x14ac:dyDescent="0.2">
      <c r="A16" s="6"/>
      <c r="B16" s="12" t="e">
        <f>VLOOKUP(A17,#REF!,3)</f>
        <v>#REF!</v>
      </c>
      <c r="C16" s="62" t="str">
        <f>IF(C17&gt;=E17,"〇","×")</f>
        <v>×</v>
      </c>
      <c r="D16" s="63"/>
      <c r="E16" s="64"/>
      <c r="F16" s="62" t="str">
        <f>IF(F17&gt;=H17,"〇","×")</f>
        <v>〇</v>
      </c>
      <c r="G16" s="63"/>
      <c r="H16" s="64"/>
      <c r="I16" s="62" t="str">
        <f>IF(I17&gt;=K17,"〇","×")</f>
        <v>〇</v>
      </c>
      <c r="J16" s="63"/>
      <c r="K16" s="64"/>
      <c r="L16" s="71"/>
      <c r="M16" s="72"/>
      <c r="N16" s="73"/>
      <c r="O16" s="11" t="s">
        <v>7</v>
      </c>
      <c r="P16" s="13">
        <f>_xlfn.RANK.EQ(P17,($P$8,$P$11,$P$14,$P$17))</f>
        <v>2</v>
      </c>
      <c r="Q16" s="89">
        <v>2</v>
      </c>
    </row>
    <row r="17" spans="1:17" ht="18" customHeight="1" x14ac:dyDescent="0.2">
      <c r="A17" s="14">
        <v>10</v>
      </c>
      <c r="B17" s="15" t="e">
        <f>VLOOKUP(A17,#REF!,4)</f>
        <v>#REF!</v>
      </c>
      <c r="C17" s="24">
        <f>N8</f>
        <v>19</v>
      </c>
      <c r="D17" s="17" t="s">
        <v>2</v>
      </c>
      <c r="E17" s="25">
        <f>L8</f>
        <v>21</v>
      </c>
      <c r="F17" s="24">
        <f>N11</f>
        <v>21</v>
      </c>
      <c r="G17" s="17" t="s">
        <v>2</v>
      </c>
      <c r="H17" s="25">
        <f>L11</f>
        <v>14</v>
      </c>
      <c r="I17" s="16">
        <f>N14</f>
        <v>21</v>
      </c>
      <c r="J17" s="17" t="s">
        <v>2</v>
      </c>
      <c r="K17" s="18">
        <f>L14</f>
        <v>16</v>
      </c>
      <c r="L17" s="65"/>
      <c r="M17" s="66"/>
      <c r="N17" s="67"/>
      <c r="O17" s="19" t="s">
        <v>9</v>
      </c>
      <c r="P17" s="6">
        <f>COUNTIF(C16:K16,"〇")</f>
        <v>2</v>
      </c>
      <c r="Q17" s="90"/>
    </row>
    <row r="18" spans="1:17" ht="18" customHeight="1" x14ac:dyDescent="0.2">
      <c r="A18" s="6"/>
      <c r="B18" s="36" t="e">
        <f>VLOOKUP(A17,#REF!,5)</f>
        <v>#REF!</v>
      </c>
      <c r="C18" s="34"/>
      <c r="D18" s="21"/>
      <c r="E18" s="26">
        <f>L9</f>
        <v>1</v>
      </c>
      <c r="F18" s="34"/>
      <c r="G18" s="21"/>
      <c r="H18" s="26">
        <f>L12</f>
        <v>4</v>
      </c>
      <c r="I18" s="35"/>
      <c r="J18" s="21"/>
      <c r="K18" s="20">
        <f>L15</f>
        <v>6</v>
      </c>
      <c r="L18" s="68"/>
      <c r="M18" s="69"/>
      <c r="N18" s="70"/>
      <c r="O18" s="22" t="s">
        <v>6</v>
      </c>
      <c r="P18" s="23">
        <f>IF(C16="×",C17,0)+IF(F16="×",F17,0)+IF(I16="×",I17,0)</f>
        <v>19</v>
      </c>
      <c r="Q18" s="91"/>
    </row>
    <row r="19" spans="1:17" ht="18" customHeight="1" x14ac:dyDescent="0.2">
      <c r="P19" s="2"/>
    </row>
  </sheetData>
  <mergeCells count="35">
    <mergeCell ref="Q4:Q6"/>
    <mergeCell ref="C6:E6"/>
    <mergeCell ref="F6:H6"/>
    <mergeCell ref="I6:K6"/>
    <mergeCell ref="L4:N4"/>
    <mergeCell ref="C5:E5"/>
    <mergeCell ref="F5:H5"/>
    <mergeCell ref="I5:K5"/>
    <mergeCell ref="L5:N5"/>
    <mergeCell ref="B4:B6"/>
    <mergeCell ref="C4:E4"/>
    <mergeCell ref="F4:H4"/>
    <mergeCell ref="I4:K4"/>
    <mergeCell ref="O4:P6"/>
    <mergeCell ref="L6:N6"/>
    <mergeCell ref="C7:E9"/>
    <mergeCell ref="F7:H7"/>
    <mergeCell ref="I7:K7"/>
    <mergeCell ref="Q7:Q9"/>
    <mergeCell ref="C10:E10"/>
    <mergeCell ref="F10:H12"/>
    <mergeCell ref="I10:K10"/>
    <mergeCell ref="Q10:Q12"/>
    <mergeCell ref="L7:N7"/>
    <mergeCell ref="L10:N10"/>
    <mergeCell ref="C13:E13"/>
    <mergeCell ref="F13:H13"/>
    <mergeCell ref="I13:K15"/>
    <mergeCell ref="Q13:Q15"/>
    <mergeCell ref="C16:E16"/>
    <mergeCell ref="F16:H16"/>
    <mergeCell ref="Q16:Q18"/>
    <mergeCell ref="L16:N18"/>
    <mergeCell ref="L13:N13"/>
    <mergeCell ref="I16:K16"/>
  </mergeCells>
  <phoneticPr fontId="1"/>
  <dataValidations count="2">
    <dataValidation type="list" allowBlank="1" showInputMessage="1" showErrorMessage="1" sqref="Q7 Q10 Q13 Q16" xr:uid="{00000000-0002-0000-0100-000000000000}">
      <formula1>"1,2,3,4"</formula1>
    </dataValidation>
    <dataValidation type="list" allowBlank="1" showInputMessage="1" showErrorMessage="1" sqref="B4:B6" xr:uid="{00000000-0002-0000-0100-000001000000}">
      <formula1>"A,B,C,D,E,F"</formula1>
    </dataValidation>
  </dataValidations>
  <printOptions horizontalCentered="1"/>
  <pageMargins left="0.25" right="0.25" top="0.75" bottom="0.75" header="0.3" footer="0.3"/>
  <pageSetup paperSize="9" orientation="portrait" horizontalDpi="4294967293" verticalDpi="0" r:id="rId1"/>
  <ignoredErrors>
    <ignoredError sqref="K17:K18 I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C14E-0F86-4857-AA4F-86991D5D28E3}">
  <dimension ref="A1:J29"/>
  <sheetViews>
    <sheetView tabSelected="1" zoomScaleNormal="100" zoomScaleSheetLayoutView="112" workbookViewId="0">
      <selection activeCell="K14" sqref="K14"/>
    </sheetView>
  </sheetViews>
  <sheetFormatPr defaultColWidth="9" defaultRowHeight="15" customHeight="1" x14ac:dyDescent="0.2"/>
  <cols>
    <col min="1" max="1" width="9.6328125" style="38" customWidth="1"/>
    <col min="2" max="9" width="9.6328125" style="37" customWidth="1"/>
    <col min="10" max="16384" width="9" style="38"/>
  </cols>
  <sheetData>
    <row r="1" spans="1:9" ht="15" customHeight="1" x14ac:dyDescent="0.2">
      <c r="A1" s="113" t="s">
        <v>49</v>
      </c>
      <c r="B1" s="113"/>
      <c r="C1" s="113"/>
      <c r="D1" s="113"/>
      <c r="E1" s="113"/>
      <c r="F1" s="113"/>
      <c r="G1" s="113"/>
      <c r="H1" s="113"/>
      <c r="I1" s="113"/>
    </row>
    <row r="2" spans="1:9" ht="14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9" ht="15" customHeight="1" x14ac:dyDescent="0.2">
      <c r="A3" s="41" t="s">
        <v>47</v>
      </c>
      <c r="B3" s="42"/>
      <c r="C3" s="42"/>
      <c r="D3" s="42"/>
      <c r="E3" s="42"/>
      <c r="F3" s="42"/>
      <c r="G3" s="42"/>
      <c r="H3" s="42"/>
      <c r="I3" s="43" t="s">
        <v>31</v>
      </c>
    </row>
    <row r="4" spans="1:9" ht="13" customHeight="1" x14ac:dyDescent="0.2">
      <c r="A4" s="51" t="s">
        <v>13</v>
      </c>
      <c r="B4" s="117">
        <v>1</v>
      </c>
      <c r="C4" s="117">
        <v>2</v>
      </c>
      <c r="D4" s="117">
        <v>3</v>
      </c>
      <c r="E4" s="117">
        <v>4</v>
      </c>
      <c r="F4" s="106">
        <v>5</v>
      </c>
      <c r="G4" s="106">
        <v>6</v>
      </c>
      <c r="H4" s="106">
        <v>7</v>
      </c>
      <c r="I4" s="106">
        <v>8</v>
      </c>
    </row>
    <row r="5" spans="1:9" ht="13" customHeight="1" x14ac:dyDescent="0.2">
      <c r="A5" s="52" t="s">
        <v>14</v>
      </c>
      <c r="B5" s="118"/>
      <c r="C5" s="118"/>
      <c r="D5" s="118"/>
      <c r="E5" s="118"/>
      <c r="F5" s="107"/>
      <c r="G5" s="107"/>
      <c r="H5" s="107"/>
      <c r="I5" s="107"/>
    </row>
    <row r="6" spans="1:9" ht="13" customHeight="1" x14ac:dyDescent="0.2">
      <c r="A6" s="52"/>
      <c r="B6" s="119"/>
      <c r="C6" s="119"/>
      <c r="D6" s="119"/>
      <c r="E6" s="119"/>
      <c r="F6" s="108"/>
      <c r="G6" s="108"/>
      <c r="H6" s="108"/>
      <c r="I6" s="108"/>
    </row>
    <row r="7" spans="1:9" ht="30" customHeight="1" x14ac:dyDescent="0.2">
      <c r="A7" s="53">
        <v>0.3888888888888889</v>
      </c>
      <c r="B7" s="47"/>
      <c r="C7" s="47"/>
      <c r="D7" s="49"/>
      <c r="E7" s="46"/>
      <c r="F7" s="45"/>
      <c r="G7" s="45"/>
      <c r="H7" s="45"/>
      <c r="I7" s="45"/>
    </row>
    <row r="8" spans="1:9" ht="30" customHeight="1" x14ac:dyDescent="0.2">
      <c r="A8" s="53">
        <v>0.41666666666666669</v>
      </c>
      <c r="B8" s="55" t="s">
        <v>19</v>
      </c>
      <c r="C8" s="55" t="s">
        <v>20</v>
      </c>
      <c r="D8" s="56" t="s">
        <v>37</v>
      </c>
      <c r="E8" s="57" t="s">
        <v>36</v>
      </c>
      <c r="F8" s="109" t="s">
        <v>38</v>
      </c>
      <c r="G8" s="109" t="s">
        <v>38</v>
      </c>
      <c r="H8" s="109" t="s">
        <v>38</v>
      </c>
      <c r="I8" s="109" t="s">
        <v>38</v>
      </c>
    </row>
    <row r="9" spans="1:9" ht="30" customHeight="1" x14ac:dyDescent="0.2">
      <c r="A9" s="53">
        <v>0.44444444444444442</v>
      </c>
      <c r="B9" s="58" t="s">
        <v>24</v>
      </c>
      <c r="C9" s="58"/>
      <c r="D9" s="56" t="s">
        <v>35</v>
      </c>
      <c r="E9" s="59" t="s">
        <v>27</v>
      </c>
      <c r="F9" s="110"/>
      <c r="G9" s="110"/>
      <c r="H9" s="110"/>
      <c r="I9" s="110"/>
    </row>
    <row r="10" spans="1:9" ht="30" customHeight="1" x14ac:dyDescent="0.2">
      <c r="A10" s="53">
        <v>0.47222222222222227</v>
      </c>
      <c r="B10" s="55" t="s">
        <v>21</v>
      </c>
      <c r="C10" s="55" t="s">
        <v>22</v>
      </c>
      <c r="D10" s="57" t="s">
        <v>33</v>
      </c>
      <c r="E10" s="59" t="s">
        <v>28</v>
      </c>
      <c r="F10" s="110"/>
      <c r="G10" s="110"/>
      <c r="H10" s="110"/>
      <c r="I10" s="110"/>
    </row>
    <row r="11" spans="1:9" ht="30" customHeight="1" x14ac:dyDescent="0.2">
      <c r="A11" s="53">
        <v>0.5</v>
      </c>
      <c r="B11" s="58" t="s">
        <v>25</v>
      </c>
      <c r="C11" s="60"/>
      <c r="D11" s="57"/>
      <c r="E11" s="59" t="s">
        <v>29</v>
      </c>
      <c r="F11" s="110"/>
      <c r="G11" s="110"/>
      <c r="H11" s="110"/>
      <c r="I11" s="110"/>
    </row>
    <row r="12" spans="1:9" ht="30" customHeight="1" x14ac:dyDescent="0.2">
      <c r="A12" s="53">
        <v>0.52777777777777779</v>
      </c>
      <c r="B12" s="55" t="s">
        <v>23</v>
      </c>
      <c r="C12" s="55" t="s">
        <v>41</v>
      </c>
      <c r="D12" s="109" t="s">
        <v>38</v>
      </c>
      <c r="E12" s="109" t="s">
        <v>38</v>
      </c>
      <c r="F12" s="110"/>
      <c r="G12" s="110"/>
      <c r="H12" s="110"/>
      <c r="I12" s="110"/>
    </row>
    <row r="13" spans="1:9" ht="30" customHeight="1" x14ac:dyDescent="0.2">
      <c r="A13" s="53">
        <v>0.55555555555555558</v>
      </c>
      <c r="B13" s="58" t="s">
        <v>26</v>
      </c>
      <c r="C13" s="55"/>
      <c r="D13" s="110"/>
      <c r="E13" s="110"/>
      <c r="F13" s="110"/>
      <c r="G13" s="110"/>
      <c r="H13" s="110"/>
      <c r="I13" s="110"/>
    </row>
    <row r="14" spans="1:9" ht="30" customHeight="1" x14ac:dyDescent="0.2">
      <c r="A14" s="61" t="s">
        <v>51</v>
      </c>
      <c r="B14" s="58" t="s">
        <v>34</v>
      </c>
      <c r="C14" s="55" t="s">
        <v>32</v>
      </c>
      <c r="D14" s="110"/>
      <c r="E14" s="110"/>
      <c r="F14" s="110"/>
      <c r="G14" s="110"/>
      <c r="H14" s="110"/>
      <c r="I14" s="110"/>
    </row>
    <row r="15" spans="1:9" ht="30" customHeight="1" x14ac:dyDescent="0.2">
      <c r="A15" s="104" t="s">
        <v>52</v>
      </c>
      <c r="B15" s="110" t="s">
        <v>50</v>
      </c>
      <c r="C15" s="110" t="s">
        <v>50</v>
      </c>
      <c r="D15" s="110"/>
      <c r="E15" s="110"/>
      <c r="F15" s="110"/>
      <c r="G15" s="110"/>
      <c r="H15" s="110"/>
      <c r="I15" s="110"/>
    </row>
    <row r="16" spans="1:9" ht="30" customHeight="1" x14ac:dyDescent="0.2">
      <c r="A16" s="104"/>
      <c r="B16" s="110"/>
      <c r="C16" s="110"/>
      <c r="D16" s="110"/>
      <c r="E16" s="110"/>
      <c r="F16" s="110"/>
      <c r="G16" s="110"/>
      <c r="H16" s="110"/>
      <c r="I16" s="110"/>
    </row>
    <row r="17" spans="1:10" ht="30" customHeight="1" x14ac:dyDescent="0.2">
      <c r="A17" s="104"/>
      <c r="B17" s="110"/>
      <c r="C17" s="110"/>
      <c r="D17" s="110"/>
      <c r="E17" s="110"/>
      <c r="F17" s="110"/>
      <c r="G17" s="110"/>
      <c r="H17" s="110"/>
      <c r="I17" s="110"/>
    </row>
    <row r="18" spans="1:10" ht="30" customHeight="1" x14ac:dyDescent="0.2">
      <c r="A18" s="105"/>
      <c r="B18" s="111"/>
      <c r="C18" s="111"/>
      <c r="D18" s="111"/>
      <c r="E18" s="111"/>
      <c r="F18" s="111"/>
      <c r="G18" s="111"/>
      <c r="H18" s="111"/>
      <c r="I18" s="111"/>
    </row>
    <row r="20" spans="1:10" ht="15" customHeight="1" x14ac:dyDescent="0.2">
      <c r="A20" s="54" t="s">
        <v>40</v>
      </c>
      <c r="B20" s="39"/>
      <c r="C20" s="39"/>
    </row>
    <row r="21" spans="1:10" ht="19.5" customHeight="1" x14ac:dyDescent="0.2">
      <c r="A21" s="40" t="s">
        <v>15</v>
      </c>
      <c r="B21" s="115" t="s">
        <v>18</v>
      </c>
      <c r="C21" s="115"/>
      <c r="D21" s="115"/>
      <c r="E21" s="115"/>
      <c r="F21" s="115"/>
      <c r="G21" s="115"/>
      <c r="H21" s="115"/>
      <c r="I21" s="115"/>
      <c r="J21" s="115"/>
    </row>
    <row r="22" spans="1:10" ht="20.149999999999999" customHeight="1" x14ac:dyDescent="0.2">
      <c r="A22" s="40" t="s">
        <v>16</v>
      </c>
      <c r="B22" s="115" t="s">
        <v>48</v>
      </c>
      <c r="C22" s="115"/>
      <c r="D22" s="115"/>
      <c r="E22" s="115"/>
      <c r="F22" s="115"/>
      <c r="G22" s="115"/>
      <c r="H22" s="115"/>
      <c r="I22" s="115"/>
    </row>
    <row r="23" spans="1:10" ht="20.149999999999999" customHeight="1" x14ac:dyDescent="0.2">
      <c r="A23" s="40" t="s">
        <v>17</v>
      </c>
      <c r="B23" s="116" t="s">
        <v>30</v>
      </c>
      <c r="C23" s="116"/>
      <c r="D23" s="116"/>
      <c r="E23" s="116"/>
      <c r="F23" s="116"/>
      <c r="G23" s="116"/>
      <c r="H23" s="116"/>
      <c r="I23" s="116"/>
    </row>
    <row r="24" spans="1:10" ht="15" customHeight="1" x14ac:dyDescent="0.2">
      <c r="A24" s="40" t="s">
        <v>39</v>
      </c>
      <c r="B24" s="115" t="s">
        <v>42</v>
      </c>
      <c r="C24" s="115"/>
      <c r="D24" s="115"/>
      <c r="E24" s="115"/>
      <c r="F24" s="115"/>
      <c r="G24" s="115"/>
      <c r="H24" s="115"/>
      <c r="I24" s="115"/>
    </row>
    <row r="25" spans="1:10" ht="15" customHeight="1" x14ac:dyDescent="0.2">
      <c r="A25" s="40"/>
      <c r="B25" s="48" t="s">
        <v>46</v>
      </c>
      <c r="C25" s="48"/>
      <c r="D25" s="48"/>
      <c r="E25" s="48"/>
      <c r="F25" s="48"/>
      <c r="G25" s="48"/>
      <c r="H25" s="48"/>
      <c r="I25" s="48"/>
    </row>
    <row r="26" spans="1:10" ht="15" customHeight="1" x14ac:dyDescent="0.2">
      <c r="B26" s="115"/>
      <c r="C26" s="115"/>
      <c r="D26" s="115"/>
      <c r="E26" s="115"/>
      <c r="F26" s="115"/>
      <c r="G26" s="115"/>
      <c r="H26" s="115"/>
    </row>
    <row r="27" spans="1:10" ht="15" customHeight="1" x14ac:dyDescent="0.2">
      <c r="A27" s="114" t="s">
        <v>45</v>
      </c>
      <c r="B27" s="114"/>
      <c r="C27" s="114"/>
      <c r="D27" s="114"/>
      <c r="E27" s="114"/>
      <c r="F27" s="114"/>
      <c r="G27" s="114"/>
      <c r="H27" s="114"/>
      <c r="I27" s="114"/>
    </row>
    <row r="28" spans="1:10" ht="15" customHeight="1" x14ac:dyDescent="0.2">
      <c r="A28" s="50" t="s">
        <v>15</v>
      </c>
      <c r="B28" s="112" t="s">
        <v>43</v>
      </c>
      <c r="C28" s="112"/>
      <c r="D28" s="112"/>
      <c r="E28" s="112"/>
      <c r="F28" s="112"/>
      <c r="G28" s="112"/>
      <c r="H28" s="112"/>
      <c r="I28" s="112"/>
    </row>
    <row r="29" spans="1:10" ht="15" customHeight="1" x14ac:dyDescent="0.2">
      <c r="A29" s="50" t="s">
        <v>16</v>
      </c>
      <c r="B29" s="112" t="s">
        <v>44</v>
      </c>
      <c r="C29" s="112"/>
      <c r="D29" s="112"/>
      <c r="E29" s="112"/>
      <c r="F29" s="112"/>
      <c r="G29" s="112"/>
      <c r="H29" s="112"/>
      <c r="I29" s="112"/>
    </row>
  </sheetData>
  <mergeCells count="26">
    <mergeCell ref="A1:I1"/>
    <mergeCell ref="G4:G6"/>
    <mergeCell ref="E12:E18"/>
    <mergeCell ref="A27:I27"/>
    <mergeCell ref="B21:J21"/>
    <mergeCell ref="B22:I22"/>
    <mergeCell ref="B23:I23"/>
    <mergeCell ref="B24:I24"/>
    <mergeCell ref="B26:H26"/>
    <mergeCell ref="H4:H6"/>
    <mergeCell ref="I4:I6"/>
    <mergeCell ref="B4:B6"/>
    <mergeCell ref="C4:C6"/>
    <mergeCell ref="D4:D6"/>
    <mergeCell ref="E4:E6"/>
    <mergeCell ref="B28:I28"/>
    <mergeCell ref="B29:I29"/>
    <mergeCell ref="F8:F18"/>
    <mergeCell ref="G8:G18"/>
    <mergeCell ref="H8:H18"/>
    <mergeCell ref="I8:I18"/>
    <mergeCell ref="A15:A18"/>
    <mergeCell ref="F4:F6"/>
    <mergeCell ref="D12:D18"/>
    <mergeCell ref="B15:B18"/>
    <mergeCell ref="C15:C18"/>
  </mergeCells>
  <phoneticPr fontId="1"/>
  <printOptions horizontalCentered="1"/>
  <pageMargins left="0.43307086614173229" right="0.43307086614173229" top="0.78740157480314965" bottom="0.59055118110236227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３L記録</vt:lpstr>
      <vt:lpstr>４L記録</vt:lpstr>
      <vt:lpstr>タイムテーブル</vt:lpstr>
      <vt:lpstr>タイムテーブル!Print_Area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</dc:creator>
  <cp:lastModifiedBy>User</cp:lastModifiedBy>
  <cp:lastPrinted>2023-06-17T09:35:49Z</cp:lastPrinted>
  <dcterms:created xsi:type="dcterms:W3CDTF">2016-11-26T10:34:42Z</dcterms:created>
  <dcterms:modified xsi:type="dcterms:W3CDTF">2024-06-12T13:33:56Z</dcterms:modified>
</cp:coreProperties>
</file>